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050" activeTab="0"/>
  </bookViews>
  <sheets>
    <sheet name="ofs" sheetId="1" r:id="rId1"/>
    <sheet name="ovd" sheetId="2" r:id="rId2"/>
    <sheet name="opp" sheetId="3" r:id="rId3"/>
    <sheet name="osk" sheetId="4" r:id="rId4"/>
  </sheets>
  <externalReferences>
    <externalReference r:id="rId7"/>
    <externalReference r:id="rId8"/>
  </externalReferences>
  <definedNames>
    <definedName name="_xlfn.SUMIFS" hidden="1">#NAME?</definedName>
    <definedName name="AS2DocOpenMode" hidden="1">"AS2DocumentEdit"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6_1">#REF!</definedName>
    <definedName name="Excel_BuiltIn_Print_Area_6_1_1">#REF!</definedName>
    <definedName name="Excel_BuiltIn_Print_Area_7">#REF!</definedName>
    <definedName name="Klient" localSheetId="1">#REF!</definedName>
    <definedName name="Klient">'[1]Фирми за Одит'!$B$116</definedName>
    <definedName name="_xlnm.Print_Area" localSheetId="0">'ofs'!$A$1:$G$48</definedName>
    <definedName name="_xlnm.Print_Area" localSheetId="3">'osk'!$A$1:$J$59</definedName>
    <definedName name="_xlnm.Print_Area" localSheetId="1">'ovd'!$A$2:$D$45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<sst xmlns="http://schemas.openxmlformats.org/spreadsheetml/2006/main" count="141" uniqueCount="97">
  <si>
    <t>Бел.</t>
  </si>
  <si>
    <t>Търговски и други вземания</t>
  </si>
  <si>
    <t>Текущи данъци за възстановяване</t>
  </si>
  <si>
    <t>Предплащания за текущи активи</t>
  </si>
  <si>
    <t>Общо текущи активи</t>
  </si>
  <si>
    <t>Регистриран капитал</t>
  </si>
  <si>
    <t>Премиен резерв</t>
  </si>
  <si>
    <t>Резерви</t>
  </si>
  <si>
    <t>Общо собствен капитал</t>
  </si>
  <si>
    <t>Общо текущи пасиви</t>
  </si>
  <si>
    <t>Финансови приходи</t>
  </si>
  <si>
    <t>Разходи за данъци</t>
  </si>
  <si>
    <t>Друг всеобхватен доход</t>
  </si>
  <si>
    <t>Данък върху друг всеобхватен доход</t>
  </si>
  <si>
    <t>Друг всеобхватен доход за периода, нетно от данъци</t>
  </si>
  <si>
    <t>Резерв от хеджиране</t>
  </si>
  <si>
    <t>Резерв от справедл. стойност</t>
  </si>
  <si>
    <t>Преоце-нъчен резерв</t>
  </si>
  <si>
    <t>Ефективна част от промените в справедливата стойност при хеджиране на парични потоци. нетно от данък</t>
  </si>
  <si>
    <t>Нетна промяна в справедливата стойност при хеджиране на парични потоци прекласифицирани в печалби и загуби. нетно от данък</t>
  </si>
  <si>
    <t>Нетна промяна в справедливата стойност на финансови активи на разположение за продажба. нетно от данък</t>
  </si>
  <si>
    <t>Общо друг всеобхватен доход</t>
  </si>
  <si>
    <t>Сделки с акционери. отчетени в собствения капитал</t>
  </si>
  <si>
    <t>Вноски от. и разпределения към акционери</t>
  </si>
  <si>
    <t>Придобити собствени акции</t>
  </si>
  <si>
    <t>Дивиденти към акционери</t>
  </si>
  <si>
    <t>Плащания на базата на акции</t>
  </si>
  <si>
    <t>Общо сделки с акционери</t>
  </si>
  <si>
    <t>Преоценка на имоти. машини и съоръжения</t>
  </si>
  <si>
    <t>Промяна в справедливата стойност на финансови активи на разположе-</t>
  </si>
  <si>
    <t>ние за продажба. рекласифицирани в печалби и загуби. нетно от данък</t>
  </si>
  <si>
    <t>Издаване на обикновени акции</t>
  </si>
  <si>
    <t>Издаване на конвертируеми облигации. нетно от данък</t>
  </si>
  <si>
    <t>Продадени собствени акции</t>
  </si>
  <si>
    <t>Упражнени опции върху акции</t>
  </si>
  <si>
    <t>Земи и сгради</t>
  </si>
  <si>
    <t>Промяна в справедливата стойност на финансови активи на разположение за продажба, нетно от данък</t>
  </si>
  <si>
    <t>Прехвърляне от/в неразпределената печалба</t>
  </si>
  <si>
    <t>НА "КАБИЛЕ ЛБ" АД</t>
  </si>
  <si>
    <t>Съставител ССП Милк Комерсиал ЕООД</t>
  </si>
  <si>
    <t>Управител:</t>
  </si>
  <si>
    <t>/Д. Маркова/</t>
  </si>
  <si>
    <t>Изп. Директор:</t>
  </si>
  <si>
    <t>/И. Стойкова/</t>
  </si>
  <si>
    <t>Нетна печалба /загуба за периода</t>
  </si>
  <si>
    <t>Финансов резултат</t>
  </si>
  <si>
    <t>печалба</t>
  </si>
  <si>
    <t>загуба</t>
  </si>
  <si>
    <t>АКТИВИ/СОБСТВЕН КАПИТАЛ/ПАСИВИ</t>
  </si>
  <si>
    <t>ТЕКУЩИ АКТИВИ</t>
  </si>
  <si>
    <t>ОБЩО АКТИВИ</t>
  </si>
  <si>
    <t>СОБСТВЕН КАПИТАЛ</t>
  </si>
  <si>
    <t>Натрупани печалби/загуби, в т.ч.:</t>
  </si>
  <si>
    <t>загуби от предходни години</t>
  </si>
  <si>
    <t>загуби от текущата година</t>
  </si>
  <si>
    <t>ТЕКУЩИ ПАСИВИ</t>
  </si>
  <si>
    <t>Търговски и други задължения, в т.ч.:</t>
  </si>
  <si>
    <t>задължения към свързани предприятия</t>
  </si>
  <si>
    <t>други задължения</t>
  </si>
  <si>
    <t>ОБЩО СОБСТВЕН КАПИТАЛ И ПАСИВИ</t>
  </si>
  <si>
    <t>Емитиран акционерен капитал</t>
  </si>
  <si>
    <t>РАЗХОДИ ЗА ДЕЙНОСТТА</t>
  </si>
  <si>
    <t>ОБЩО РАЗХОДИ</t>
  </si>
  <si>
    <t>ПЕЧАЛБА/ЗАГУБА ОТ ДЕЙНОСТТА</t>
  </si>
  <si>
    <t>ФИНАНСОВИ ПРИХОДИ/РАЗХОДИ</t>
  </si>
  <si>
    <t>ПЕЧАЛБА/ЗАГУБА ПРЕДИ ДАНЪЧНО ОБЛАГАНЕ</t>
  </si>
  <si>
    <t>ПЕЧАЛБА СЛЕД ДАНЪЦИ</t>
  </si>
  <si>
    <t>ОБЩО ПЪЛНИ ДОХОДИ ЗА ПЕРИОДА</t>
  </si>
  <si>
    <t>Плащания на доставчици</t>
  </si>
  <si>
    <t>ПАРИЧНИ ПОТОЦИ ОТ ОПЕРАТИВНА ДЕЙНОСТ</t>
  </si>
  <si>
    <t>НЕТЕН ПАРИЧЕН ПОТОК ОТ ОПЕРАТИВНА ДЕЙНОСТ</t>
  </si>
  <si>
    <t>ПАРИЧНИ ПОТОЦИ ОТ ФИНАНСОВА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</si>
  <si>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</si>
  <si>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</si>
  <si>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</si>
  <si>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</si>
  <si>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 xml:space="preserve">Постъпления от заеми </t>
  </si>
  <si>
    <t>Доходи на акция в лева</t>
  </si>
  <si>
    <t>Приложенията на страници от 5 до 10 са неразделна част от финансовия отчет</t>
  </si>
  <si>
    <t>Разходи за външни услуги</t>
  </si>
  <si>
    <t>ПРИХОДИ</t>
  </si>
  <si>
    <t>ОБЩО ПРИХОДИ</t>
  </si>
  <si>
    <t>САЛДО КЪМ 31 ДЕКЕМВРИ 2017 г.</t>
  </si>
  <si>
    <t>ПРЕДВАРИТЕЛЕН ОТЧЕТ ЗА ПАРИЧНИТЕ ПОТОЦИ</t>
  </si>
  <si>
    <t>ПРЕДВАРИТЕЛЕН ОТЧЕТ ЗА ПРОМЕНИТЕ В СОБСТВЕНИЯ КАПИТАЛ</t>
  </si>
  <si>
    <t>ОТЧЕТ ЗА ФИНАНСОВОТО СЪСТОЯНИЕ</t>
  </si>
  <si>
    <t>ОТЧЕТ ЗА ВСЕОБХВАТНИЯ ДОХОД</t>
  </si>
  <si>
    <t>САЛДО КЪМ 31 ДЕКЕМВРИ 2018 г.</t>
  </si>
  <si>
    <t>САЛДО КЪМ 1 ЯНУАРИ 2017 г.</t>
  </si>
  <si>
    <t>Покриване на загуби</t>
  </si>
  <si>
    <t>към 31 декември 2019 година</t>
  </si>
  <si>
    <t>Дата на съставяне: 22 януари 2020 г.</t>
  </si>
  <si>
    <t>За периода от 1 януари 31 декември 2019 година</t>
  </si>
  <si>
    <t>31.12.2019 г.</t>
  </si>
  <si>
    <t>31.12.2018 г.</t>
  </si>
  <si>
    <t>Приходи от отписани задължения</t>
  </si>
  <si>
    <t>САЛДО КЪМ 31 ДЕКЕМВРИ 2019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</si>
</sst>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0_);_(* \(#,##0.0000\);_(* &quot;-&quot;_);_(@_)"/>
    <numFmt numFmtId="189" formatCode="_-* #,##0.0000\ _л_в_-;\-* #,##0.0000\ _л_в_-;_-* &quot;-&quot;????\ _л_в_-;_-@_-"/>
    <numFmt numFmtId="190" formatCode="dd/m/yyyy__\г/"/>
    <numFmt numFmtId="191" formatCode="\з\а\ yyyy__\г/"/>
    <numFmt numFmtId="192" formatCode="_(* #,##0.00_);_(* \(#,##0.00\);_(* &quot;-&quot;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[$-402]dd\ mmmm\ yyyy\ &quot;г.&quot;"/>
    <numFmt numFmtId="200" formatCode="dd/mm/yyyy\ &quot;г.&quot;;@"/>
    <numFmt numFmtId="201" formatCode="_(* #,##0.0_);_(* \(#,##0.0\);_(* &quot;-&quot;_);_(@_)"/>
    <numFmt numFmtId="202" formatCode="_(* #,##0.000_);_(* \(#,##0.000\);_(* &quot;-&quot;_);_(@_)"/>
    <numFmt numFmtId="203" formatCode="hh:mm:ss\ &quot;ч.&quot;"/>
  </numFmts>
  <fonts count="55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0"/>
      <name val="Tms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name val="Timok"/>
      <family val="2"/>
    </font>
    <font>
      <sz val="10"/>
      <name val="MS Sans Serif"/>
      <family val="2"/>
    </font>
    <font>
      <u val="single"/>
      <sz val="10"/>
      <color indexed="12"/>
      <name val="Heba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40"/>
      <name val="Calibri"/>
      <family val="2"/>
    </font>
    <font>
      <u val="single"/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6" applyNumberFormat="0" applyFill="0" applyAlignment="0" applyProtection="0"/>
    <xf numFmtId="0" fontId="27" fillId="22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3" fillId="0" borderId="0" xfId="79" applyFon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 horizontal="justify" vertical="top"/>
      <protection locked="0"/>
    </xf>
    <xf numFmtId="0" fontId="33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Alignment="1" applyProtection="1">
      <alignment horizontal="left" vertical="top"/>
      <protection locked="0"/>
    </xf>
    <xf numFmtId="0" fontId="32" fillId="0" borderId="0" xfId="0" applyFont="1" applyFill="1" applyAlignment="1" applyProtection="1">
      <alignment horizontal="center"/>
      <protection locked="0"/>
    </xf>
    <xf numFmtId="185" fontId="34" fillId="0" borderId="0" xfId="0" applyNumberFormat="1" applyFont="1" applyFill="1" applyAlignment="1" applyProtection="1">
      <alignment horizontal="right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185" fontId="3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185" fontId="1" fillId="0" borderId="0" xfId="0" applyNumberFormat="1" applyFont="1" applyFill="1" applyAlignment="1" applyProtection="1">
      <alignment/>
      <protection locked="0"/>
    </xf>
    <xf numFmtId="0" fontId="31" fillId="0" borderId="0" xfId="82" applyFont="1" applyFill="1" applyBorder="1" applyAlignment="1" applyProtection="1">
      <alignment vertical="center"/>
      <protection locked="0"/>
    </xf>
    <xf numFmtId="0" fontId="14" fillId="0" borderId="0" xfId="82" applyFill="1" applyBorder="1" applyAlignment="1" applyProtection="1">
      <alignment vertical="center"/>
      <protection locked="0"/>
    </xf>
    <xf numFmtId="37" fontId="31" fillId="0" borderId="0" xfId="82" applyNumberFormat="1" applyFont="1" applyFill="1" applyBorder="1" applyAlignment="1" applyProtection="1">
      <alignment wrapText="1"/>
      <protection locked="0"/>
    </xf>
    <xf numFmtId="0" fontId="37" fillId="0" borderId="0" xfId="7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justify" wrapText="1"/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top"/>
      <protection/>
    </xf>
    <xf numFmtId="185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/>
    </xf>
    <xf numFmtId="185" fontId="42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2" fontId="35" fillId="0" borderId="0" xfId="0" applyNumberFormat="1" applyFont="1" applyAlignment="1" applyProtection="1">
      <alignment/>
      <protection locked="0"/>
    </xf>
    <xf numFmtId="1" fontId="35" fillId="0" borderId="0" xfId="0" applyNumberFormat="1" applyFont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/>
    </xf>
    <xf numFmtId="2" fontId="36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4" fontId="35" fillId="0" borderId="0" xfId="0" applyNumberFormat="1" applyFont="1" applyFill="1" applyAlignment="1" applyProtection="1">
      <alignment/>
      <protection locked="0"/>
    </xf>
    <xf numFmtId="200" fontId="3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justify" vertical="top"/>
      <protection locked="0"/>
    </xf>
    <xf numFmtId="0" fontId="10" fillId="0" borderId="0" xfId="0" applyFont="1" applyFill="1" applyAlignment="1" applyProtection="1">
      <alignment horizontal="right" vertical="top"/>
      <protection/>
    </xf>
    <xf numFmtId="0" fontId="34" fillId="0" borderId="0" xfId="0" applyFont="1" applyFill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horizontal="right" vertical="top"/>
      <protection locked="0"/>
    </xf>
    <xf numFmtId="0" fontId="48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horizontal="right" vertical="top"/>
      <protection locked="0"/>
    </xf>
    <xf numFmtId="0" fontId="34" fillId="0" borderId="0" xfId="0" applyFont="1" applyFill="1" applyAlignment="1" applyProtection="1">
      <alignment horizontal="right"/>
      <protection locked="0"/>
    </xf>
    <xf numFmtId="185" fontId="10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Fill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left" vertical="top"/>
      <protection/>
    </xf>
    <xf numFmtId="2" fontId="34" fillId="0" borderId="0" xfId="0" applyNumberFormat="1" applyFont="1" applyAlignment="1" applyProtection="1">
      <alignment/>
      <protection locked="0"/>
    </xf>
    <xf numFmtId="2" fontId="32" fillId="0" borderId="0" xfId="0" applyNumberFormat="1" applyFont="1" applyFill="1" applyAlignment="1" applyProtection="1">
      <alignment vertical="top"/>
      <protection locked="0"/>
    </xf>
    <xf numFmtId="2" fontId="10" fillId="0" borderId="0" xfId="0" applyNumberFormat="1" applyFont="1" applyAlignment="1" applyProtection="1">
      <alignment wrapText="1"/>
      <protection locked="0"/>
    </xf>
    <xf numFmtId="2" fontId="10" fillId="0" borderId="0" xfId="0" applyNumberFormat="1" applyFont="1" applyAlignment="1" applyProtection="1">
      <alignment vertical="top" wrapText="1"/>
      <protection locked="0"/>
    </xf>
    <xf numFmtId="185" fontId="10" fillId="0" borderId="0" xfId="0" applyNumberFormat="1" applyFont="1" applyAlignment="1" applyProtection="1">
      <alignment horizontal="right" vertical="top" wrapText="1"/>
      <protection locked="0"/>
    </xf>
    <xf numFmtId="2" fontId="34" fillId="0" borderId="0" xfId="0" applyNumberFormat="1" applyFont="1" applyAlignment="1" applyProtection="1">
      <alignment vertical="top" wrapText="1"/>
      <protection locked="0"/>
    </xf>
    <xf numFmtId="2" fontId="10" fillId="0" borderId="0" xfId="0" applyNumberFormat="1" applyFont="1" applyAlignment="1" applyProtection="1">
      <alignment horizontal="left" wrapText="1"/>
      <protection locked="0"/>
    </xf>
    <xf numFmtId="1" fontId="34" fillId="0" borderId="0" xfId="0" applyNumberFormat="1" applyFont="1" applyAlignment="1" applyProtection="1">
      <alignment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wrapText="1"/>
      <protection locked="0"/>
    </xf>
    <xf numFmtId="0" fontId="34" fillId="0" borderId="0" xfId="0" applyFont="1" applyFill="1" applyAlignment="1" applyProtection="1">
      <alignment wrapText="1"/>
      <protection locked="0"/>
    </xf>
    <xf numFmtId="0" fontId="33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33" fillId="0" borderId="0" xfId="0" applyFont="1" applyFill="1" applyAlignment="1" applyProtection="1">
      <alignment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Font="1" applyFill="1" applyAlignment="1" applyProtection="1">
      <alignment/>
      <protection locked="0"/>
    </xf>
    <xf numFmtId="185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185" fontId="34" fillId="0" borderId="0" xfId="0" applyNumberFormat="1" applyFont="1" applyBorder="1" applyAlignment="1" applyProtection="1">
      <alignment horizontal="right" wrapText="1"/>
      <protection locked="0"/>
    </xf>
    <xf numFmtId="14" fontId="0" fillId="0" borderId="0" xfId="0" applyNumberFormat="1" applyFill="1" applyAlignment="1" applyProtection="1">
      <alignment/>
      <protection locked="0"/>
    </xf>
    <xf numFmtId="185" fontId="10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14" fontId="10" fillId="0" borderId="0" xfId="0" applyNumberFormat="1" applyFont="1" applyFill="1" applyAlignment="1" applyProtection="1">
      <alignment horizontal="right" vertical="top"/>
      <protection/>
    </xf>
    <xf numFmtId="0" fontId="44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left" vertical="top"/>
      <protection/>
    </xf>
    <xf numFmtId="0" fontId="33" fillId="0" borderId="0" xfId="0" applyFont="1" applyFill="1" applyAlignment="1" applyProtection="1">
      <alignment/>
      <protection locked="0"/>
    </xf>
    <xf numFmtId="185" fontId="48" fillId="0" borderId="0" xfId="0" applyNumberFormat="1" applyFont="1" applyFill="1" applyAlignment="1" applyProtection="1">
      <alignment vertical="center"/>
      <protection/>
    </xf>
    <xf numFmtId="185" fontId="49" fillId="0" borderId="0" xfId="0" applyNumberFormat="1" applyFont="1" applyFill="1" applyAlignment="1" applyProtection="1">
      <alignment vertical="center"/>
      <protection/>
    </xf>
    <xf numFmtId="185" fontId="34" fillId="0" borderId="0" xfId="0" applyNumberFormat="1" applyFont="1" applyFill="1" applyBorder="1" applyAlignment="1" applyProtection="1">
      <alignment horizontal="center" wrapText="1"/>
      <protection locked="0"/>
    </xf>
    <xf numFmtId="185" fontId="7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 applyProtection="1">
      <alignment wrapText="1"/>
      <protection locked="0"/>
    </xf>
    <xf numFmtId="185" fontId="10" fillId="0" borderId="0" xfId="0" applyNumberFormat="1" applyFont="1" applyFill="1" applyBorder="1" applyAlignment="1" applyProtection="1">
      <alignment horizontal="center" wrapText="1"/>
      <protection locked="0"/>
    </xf>
    <xf numFmtId="185" fontId="7" fillId="24" borderId="0" xfId="0" applyNumberFormat="1" applyFont="1" applyFill="1" applyBorder="1" applyAlignment="1" applyProtection="1">
      <alignment horizontal="center" wrapText="1"/>
      <protection/>
    </xf>
    <xf numFmtId="185" fontId="10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34" fillId="0" borderId="0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185" fontId="10" fillId="0" borderId="0" xfId="0" applyNumberFormat="1" applyFont="1" applyBorder="1" applyAlignment="1" applyProtection="1">
      <alignment horizontal="right" wrapText="1"/>
      <protection/>
    </xf>
    <xf numFmtId="185" fontId="10" fillId="0" borderId="0" xfId="0" applyNumberFormat="1" applyFont="1" applyBorder="1" applyAlignment="1" applyProtection="1">
      <alignment horizontal="right" wrapText="1"/>
      <protection locked="0"/>
    </xf>
    <xf numFmtId="185" fontId="10" fillId="0" borderId="0" xfId="0" applyNumberFormat="1" applyFont="1" applyFill="1" applyBorder="1" applyAlignment="1" applyProtection="1">
      <alignment horizontal="right" wrapText="1"/>
      <protection locked="0"/>
    </xf>
    <xf numFmtId="185" fontId="34" fillId="0" borderId="0" xfId="0" applyNumberFormat="1" applyFont="1" applyFill="1" applyBorder="1" applyAlignment="1" applyProtection="1">
      <alignment horizontal="right" wrapText="1"/>
      <protection locked="0"/>
    </xf>
    <xf numFmtId="185" fontId="10" fillId="0" borderId="0" xfId="0" applyNumberFormat="1" applyFont="1" applyFill="1" applyBorder="1" applyAlignment="1" applyProtection="1">
      <alignment horizontal="right" wrapText="1"/>
      <protection/>
    </xf>
    <xf numFmtId="185" fontId="10" fillId="0" borderId="0" xfId="0" applyNumberFormat="1" applyFont="1" applyFill="1" applyBorder="1" applyAlignment="1" applyProtection="1">
      <alignment horizontal="center" vertical="center" wrapText="1"/>
      <protection/>
    </xf>
    <xf numFmtId="185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34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34" fillId="0" borderId="0" xfId="0" applyFont="1" applyFill="1" applyAlignment="1" applyProtection="1">
      <alignment horizontal="justify" vertical="top"/>
      <protection locked="0"/>
    </xf>
    <xf numFmtId="0" fontId="34" fillId="0" borderId="0" xfId="0" applyFont="1" applyFill="1" applyAlignment="1" applyProtection="1">
      <alignment horizontal="right" vertical="top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 applyProtection="1">
      <alignment horizontal="justify" vertical="top"/>
      <protection locked="0"/>
    </xf>
    <xf numFmtId="185" fontId="39" fillId="0" borderId="0" xfId="0" applyNumberFormat="1" applyFont="1" applyFill="1" applyAlignment="1" applyProtection="1">
      <alignment vertical="center"/>
      <protection/>
    </xf>
    <xf numFmtId="185" fontId="39" fillId="0" borderId="0" xfId="0" applyNumberFormat="1" applyFont="1" applyFill="1" applyAlignment="1" applyProtection="1">
      <alignment horizontal="center" vertical="center"/>
      <protection/>
    </xf>
    <xf numFmtId="0" fontId="8" fillId="0" borderId="0" xfId="83" applyFont="1" applyFill="1" applyBorder="1" applyAlignment="1" applyProtection="1">
      <alignment horizontal="left" wrapText="1"/>
      <protection/>
    </xf>
    <xf numFmtId="0" fontId="44" fillId="0" borderId="0" xfId="0" applyFont="1" applyFill="1" applyAlignment="1" applyProtection="1">
      <alignment horizontal="center" vertical="top"/>
      <protection locked="0"/>
    </xf>
    <xf numFmtId="0" fontId="51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 vertical="center"/>
      <protection locked="0"/>
    </xf>
    <xf numFmtId="0" fontId="31" fillId="0" borderId="0" xfId="82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left"/>
      <protection locked="0"/>
    </xf>
    <xf numFmtId="2" fontId="40" fillId="0" borderId="10" xfId="0" applyNumberFormat="1" applyFont="1" applyBorder="1" applyAlignment="1" applyProtection="1">
      <alignment horizontal="center"/>
      <protection/>
    </xf>
    <xf numFmtId="2" fontId="45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Alignment="1" applyProtection="1">
      <alignment horizontal="center" wrapText="1"/>
      <protection locked="0"/>
    </xf>
    <xf numFmtId="185" fontId="34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44" fillId="0" borderId="0" xfId="78" applyFont="1" applyFill="1" applyBorder="1" applyAlignment="1" applyProtection="1">
      <alignment horizontal="center" vertical="top"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3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Currency 2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Hyperlink 2 2" xfId="73"/>
    <cellStyle name="Hyperlink 3" xfId="74"/>
    <cellStyle name="Input" xfId="75"/>
    <cellStyle name="Linked Cell" xfId="76"/>
    <cellStyle name="Neutral" xfId="77"/>
    <cellStyle name="Normal 2" xfId="78"/>
    <cellStyle name="Normal 2 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te" xfId="87"/>
    <cellStyle name="Output" xfId="88"/>
    <cellStyle name="Percent" xfId="89"/>
    <cellStyle name="Percent 2" xfId="90"/>
    <cellStyle name="Percent 3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si\Desktop\NFO\AUDIT\FIRMI\2009\&#1050;&#1088;&#1077;&#1087;&#1077;&#1078;&#1085;&#1080;%20&#1048;&#1079;&#1076;&#1077;&#1083;&#1080;&#1103;\NFO\AUDIT\NAVIGATOR_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si\Desktop\NFO\AUDIT\FIRMI\2009\&#1050;&#1088;&#1077;&#1087;&#1077;&#1078;&#1085;&#1080;%20&#1048;&#1079;&#1076;&#1077;&#1083;&#1080;&#1103;\&#1054;&#1090;&#1095;&#1077;&#1090;&#1085;&#1080;%20&#1060;&#1086;&#1088;&#1084;&#1080;\NEW%20FORMS_FOR_AUDITOR\GFO%20NEW%20SS%20200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istem"/>
      <sheetName val="AUDIT NAVIGATOR"/>
      <sheetName val="Фирми за Одит"/>
      <sheetName val="СЪДЪРЖАНИЕ"/>
      <sheetName val="ДОКУМЕНТИ"/>
      <sheetName val="NAVIGATOR"/>
      <sheetName val="Раб часове 1"/>
      <sheetName val="Раб часове 2"/>
      <sheetName val="Раб часове 3"/>
      <sheetName val="Раб часове 4"/>
      <sheetName val="Мемурандум часове"/>
      <sheetName val="СБ - СС"/>
      <sheetName val="ОПР-СС"/>
      <sheetName val="ОПП-СС"/>
      <sheetName val="ОСК-СС"/>
      <sheetName val="Фин Състояние МСФО"/>
      <sheetName val="Всеобхв Доход МСФО"/>
      <sheetName val="ОСК МСФО"/>
      <sheetName val="ОПП МСФО"/>
      <sheetName val="Оценка клиент"/>
      <sheetName val="Първ проучвания"/>
      <sheetName val="ОДИТ ПРОГРАМА"/>
      <sheetName val="ДейстПредпр ПРИЕМАНЕ НА ОДИТ"/>
      <sheetName val="ДейстПредпр"/>
      <sheetName val="Избор на Екип"/>
      <sheetName val="DeklNezavisimost"/>
      <sheetName val="Sheet7"/>
      <sheetName val="Работен График"/>
      <sheetName val="Планиране"/>
      <sheetName val="Вътр Контрол"/>
      <sheetName val="Въпросник ДМА"/>
      <sheetName val="Въпросник Пари"/>
      <sheetName val="Въпростник Вземания"/>
      <sheetName val="Въпростник Задължения"/>
      <sheetName val="Същественост"/>
      <sheetName val="Съд дела тест към юристи"/>
      <sheetName val="Съд дела тест към управители"/>
      <sheetName val="Справка за заведените дела"/>
      <sheetName val="СЧЕТОВОДНА ПОЛИТИКА СС"/>
      <sheetName val="СЧЕТОВОДНА ПОЛИТИКА МСС"/>
      <sheetName val="СС-оповест"/>
      <sheetName val="МСФО-оповест"/>
      <sheetName val="Разлики ДА "/>
      <sheetName val="ИЗМЕНЕНИЕ ДА"/>
      <sheetName val="ДАП - Дан Декл"/>
      <sheetName val="Временни Разлики"/>
      <sheetName val="Здължения"/>
      <sheetName val="Задължения по заеми"/>
    </sheetNames>
    <sheetDataSet>
      <sheetData sheetId="3">
        <row r="116">
          <cell r="B116" t="str">
            <v>ТЪРГОВСКИ СИСТЕМИ - ПРИМОРСКО АД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Съдържание"/>
      <sheetName val="ОПР едностранен"/>
      <sheetName val="СБ"/>
      <sheetName val="ОПР"/>
      <sheetName val="ОПП"/>
      <sheetName val="ОСК"/>
      <sheetName val="DA"/>
      <sheetName val="Материални запаси"/>
      <sheetName val="Разходи"/>
      <sheetName val="Финансови р-ди"/>
      <sheetName val="Приходи"/>
      <sheetName val="Финансови приходи"/>
      <sheetName val="Участия над 20%"/>
      <sheetName val="Персонал"/>
      <sheetName val="Персонал 2"/>
      <sheetName val="Основен капитал"/>
      <sheetName val="Задължения"/>
      <sheetName val="Отсрочени данъци"/>
      <sheetName val="Св.лица салда"/>
      <sheetName val="Св.лица обеми"/>
      <sheetName val="Строителни догово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55.00390625" style="19" customWidth="1"/>
    <col min="2" max="2" width="5.8515625" style="19" customWidth="1"/>
    <col min="3" max="4" width="12.28125" style="19" customWidth="1"/>
    <col min="5" max="5" width="15.421875" style="19" customWidth="1"/>
    <col min="6" max="6" width="13.7109375" style="19" customWidth="1"/>
    <col min="7" max="16384" width="9.140625" style="19" customWidth="1"/>
  </cols>
  <sheetData>
    <row r="1" spans="1:7" ht="15">
      <c r="A1" s="117"/>
      <c r="B1" s="117"/>
      <c r="C1" s="117"/>
      <c r="D1" s="117"/>
      <c r="E1" s="20"/>
      <c r="F1" s="20"/>
      <c r="G1" s="20"/>
    </row>
    <row r="2" spans="1:5" ht="18.75">
      <c r="A2" s="122"/>
      <c r="B2" s="122"/>
      <c r="C2" s="122"/>
      <c r="D2" s="3"/>
      <c r="E2" s="18"/>
    </row>
    <row r="3" spans="1:4" ht="21.75" customHeight="1">
      <c r="A3" s="123" t="s">
        <v>85</v>
      </c>
      <c r="B3" s="123"/>
      <c r="C3" s="123"/>
      <c r="D3" s="123"/>
    </row>
    <row r="4" spans="1:4" ht="23.25" customHeight="1">
      <c r="A4" s="123" t="s">
        <v>38</v>
      </c>
      <c r="B4" s="123"/>
      <c r="C4" s="123"/>
      <c r="D4" s="123"/>
    </row>
    <row r="5" spans="1:4" ht="15.75">
      <c r="A5" s="124" t="s">
        <v>90</v>
      </c>
      <c r="B5" s="124"/>
      <c r="C5" s="124"/>
      <c r="D5" s="124"/>
    </row>
    <row r="6" spans="1:4" ht="15.75" customHeight="1">
      <c r="A6" s="1"/>
      <c r="B6" s="1"/>
      <c r="C6" s="1"/>
      <c r="D6" s="1"/>
    </row>
    <row r="7" spans="1:4" ht="15.75">
      <c r="A7" s="2"/>
      <c r="B7" s="2"/>
      <c r="C7" s="125"/>
      <c r="D7" s="125"/>
    </row>
    <row r="8" spans="1:4" ht="15.75">
      <c r="A8" s="5"/>
      <c r="B8" s="6" t="s">
        <v>0</v>
      </c>
      <c r="C8" s="82">
        <v>43830</v>
      </c>
      <c r="D8" s="82">
        <v>43465</v>
      </c>
    </row>
    <row r="9" spans="1:4" ht="15.75">
      <c r="A9" s="11" t="s">
        <v>48</v>
      </c>
      <c r="B9" s="46"/>
      <c r="C9" s="7"/>
      <c r="D9" s="7"/>
    </row>
    <row r="10" spans="1:4" ht="15.75" hidden="1">
      <c r="A10" s="7" t="s">
        <v>35</v>
      </c>
      <c r="B10" s="8"/>
      <c r="C10" s="9"/>
      <c r="D10" s="9"/>
    </row>
    <row r="11" spans="1:4" ht="15.75">
      <c r="A11" s="7"/>
      <c r="B11" s="8"/>
      <c r="C11" s="9"/>
      <c r="D11" s="9"/>
    </row>
    <row r="12" spans="1:5" ht="15.75">
      <c r="A12" s="11" t="s">
        <v>49</v>
      </c>
      <c r="B12" s="10"/>
      <c r="C12" s="12"/>
      <c r="D12" s="12"/>
      <c r="E12" s="20"/>
    </row>
    <row r="13" spans="1:4" ht="15.75" hidden="1">
      <c r="A13" s="7" t="s">
        <v>2</v>
      </c>
      <c r="B13" s="10"/>
      <c r="C13" s="12">
        <v>0</v>
      </c>
      <c r="D13" s="12">
        <v>0</v>
      </c>
    </row>
    <row r="14" spans="1:4" ht="15.75">
      <c r="A14" s="7" t="s">
        <v>1</v>
      </c>
      <c r="B14" s="10">
        <v>4</v>
      </c>
      <c r="C14" s="12">
        <v>405</v>
      </c>
      <c r="D14" s="12">
        <v>405</v>
      </c>
    </row>
    <row r="15" spans="1:4" ht="15.75" hidden="1">
      <c r="A15" s="7" t="s">
        <v>3</v>
      </c>
      <c r="B15" s="10"/>
      <c r="C15" s="12"/>
      <c r="D15" s="12"/>
    </row>
    <row r="16" spans="1:4" ht="15.75">
      <c r="A16" s="11" t="s">
        <v>4</v>
      </c>
      <c r="B16" s="10"/>
      <c r="C16" s="52">
        <f>SUM(C13:C15)</f>
        <v>405</v>
      </c>
      <c r="D16" s="52">
        <f>SUM(D13:D15)</f>
        <v>405</v>
      </c>
    </row>
    <row r="17" spans="1:4" ht="15.75">
      <c r="A17" s="11"/>
      <c r="B17" s="10"/>
      <c r="C17" s="52"/>
      <c r="D17" s="52"/>
    </row>
    <row r="18" spans="1:4" ht="15.75">
      <c r="A18" s="11" t="s">
        <v>50</v>
      </c>
      <c r="B18" s="8"/>
      <c r="C18" s="52">
        <f>C16</f>
        <v>405</v>
      </c>
      <c r="D18" s="52">
        <f>D16</f>
        <v>405</v>
      </c>
    </row>
    <row r="19" spans="1:5" ht="18" customHeight="1">
      <c r="A19" s="11"/>
      <c r="B19" s="47"/>
      <c r="C19" s="48"/>
      <c r="D19" s="48"/>
      <c r="E19" s="20"/>
    </row>
    <row r="20" spans="1:5" ht="20.25" customHeight="1">
      <c r="A20" s="2" t="s">
        <v>51</v>
      </c>
      <c r="B20" s="49"/>
      <c r="C20" s="118"/>
      <c r="D20" s="118"/>
      <c r="E20" s="21"/>
    </row>
    <row r="21" spans="1:5" ht="15.75">
      <c r="A21" s="7" t="s">
        <v>60</v>
      </c>
      <c r="B21" s="10"/>
      <c r="C21" s="12">
        <v>231</v>
      </c>
      <c r="D21" s="12">
        <v>231</v>
      </c>
      <c r="E21" s="21"/>
    </row>
    <row r="22" spans="1:5" ht="15.75" hidden="1">
      <c r="A22" s="7" t="s">
        <v>7</v>
      </c>
      <c r="B22" s="10"/>
      <c r="C22" s="12"/>
      <c r="D22" s="12"/>
      <c r="E22" s="21"/>
    </row>
    <row r="23" spans="1:5" ht="15.75">
      <c r="A23" s="7" t="s">
        <v>52</v>
      </c>
      <c r="B23" s="10"/>
      <c r="C23" s="12">
        <f>C24+C25</f>
        <v>-257</v>
      </c>
      <c r="D23" s="12">
        <f>D24+D25</f>
        <v>-239</v>
      </c>
      <c r="E23" s="21"/>
    </row>
    <row r="24" spans="1:5" ht="15.75">
      <c r="A24" s="7" t="s">
        <v>53</v>
      </c>
      <c r="B24" s="46"/>
      <c r="C24" s="12">
        <v>-239</v>
      </c>
      <c r="D24" s="12">
        <v>-233</v>
      </c>
      <c r="E24" s="21"/>
    </row>
    <row r="25" spans="1:5" ht="15.75">
      <c r="A25" s="7" t="s">
        <v>54</v>
      </c>
      <c r="B25" s="46"/>
      <c r="C25" s="12">
        <v>-18</v>
      </c>
      <c r="D25" s="12">
        <v>-6</v>
      </c>
      <c r="E25" s="21"/>
    </row>
    <row r="26" spans="1:7" ht="15.75">
      <c r="A26" s="11" t="s">
        <v>8</v>
      </c>
      <c r="B26" s="8"/>
      <c r="C26" s="93">
        <f>C21+C23</f>
        <v>-26</v>
      </c>
      <c r="D26" s="93">
        <f>D21+D23</f>
        <v>-8</v>
      </c>
      <c r="E26" s="21"/>
      <c r="F26" s="32">
        <f>C26-osk!I45</f>
        <v>0</v>
      </c>
      <c r="G26" s="32"/>
    </row>
    <row r="27" spans="1:5" ht="15.75">
      <c r="A27" s="11"/>
      <c r="B27" s="8"/>
      <c r="C27" s="12"/>
      <c r="D27" s="12"/>
      <c r="E27" s="22"/>
    </row>
    <row r="28" spans="1:5" ht="15.75">
      <c r="A28" s="11" t="s">
        <v>55</v>
      </c>
      <c r="B28" s="53"/>
      <c r="C28" s="52"/>
      <c r="D28" s="52"/>
      <c r="E28" s="22"/>
    </row>
    <row r="29" spans="1:5" ht="15.75">
      <c r="A29" s="7" t="s">
        <v>56</v>
      </c>
      <c r="B29" s="10">
        <v>5</v>
      </c>
      <c r="C29" s="52">
        <f>C30+C31</f>
        <v>431</v>
      </c>
      <c r="D29" s="52">
        <f>D30+D31</f>
        <v>413</v>
      </c>
      <c r="E29" s="22"/>
    </row>
    <row r="30" spans="1:5" ht="15.75">
      <c r="A30" s="7" t="s">
        <v>57</v>
      </c>
      <c r="B30" s="8"/>
      <c r="C30" s="12">
        <v>392</v>
      </c>
      <c r="D30" s="12">
        <v>382</v>
      </c>
      <c r="E30" s="21"/>
    </row>
    <row r="31" spans="1:5" ht="15.75">
      <c r="A31" s="7" t="s">
        <v>58</v>
      </c>
      <c r="B31" s="8"/>
      <c r="C31" s="12">
        <v>39</v>
      </c>
      <c r="D31" s="12">
        <v>31</v>
      </c>
      <c r="E31" s="21"/>
    </row>
    <row r="32" spans="1:5" ht="15.75">
      <c r="A32" s="11" t="s">
        <v>9</v>
      </c>
      <c r="B32" s="10"/>
      <c r="C32" s="52">
        <f>C29</f>
        <v>431</v>
      </c>
      <c r="D32" s="52">
        <f>D29</f>
        <v>413</v>
      </c>
      <c r="E32" s="21"/>
    </row>
    <row r="33" spans="1:5" ht="15.75">
      <c r="A33" s="11"/>
      <c r="B33" s="8"/>
      <c r="C33" s="52"/>
      <c r="D33" s="52"/>
      <c r="E33" s="21"/>
    </row>
    <row r="34" spans="1:5" ht="15.75">
      <c r="A34" s="11" t="s">
        <v>59</v>
      </c>
      <c r="B34" s="46"/>
      <c r="C34" s="52">
        <f>C26+C32</f>
        <v>405</v>
      </c>
      <c r="D34" s="52">
        <f>D26+D32</f>
        <v>405</v>
      </c>
      <c r="E34" s="21"/>
    </row>
    <row r="35" spans="1:5" ht="15.75">
      <c r="A35" s="7"/>
      <c r="B35" s="50"/>
      <c r="C35" s="51"/>
      <c r="D35" s="51"/>
      <c r="E35" s="21"/>
    </row>
    <row r="36" spans="1:5" ht="15.75">
      <c r="A36" s="119"/>
      <c r="B36" s="119"/>
      <c r="C36" s="119"/>
      <c r="D36" s="119"/>
      <c r="E36" s="21"/>
    </row>
    <row r="37" spans="1:5" ht="15">
      <c r="A37" s="19" t="s">
        <v>78</v>
      </c>
      <c r="B37" s="23"/>
      <c r="C37" s="24"/>
      <c r="D37" s="24"/>
      <c r="E37" s="21"/>
    </row>
    <row r="38" spans="1:5" ht="15">
      <c r="A38" s="26" t="str">
        <f>IF(C18=C34,"-","НЕРАВНЕНИЕ МЕЖДУ АКИВ И ПАСИВ ТЕКУЩА ГОДИНА")</f>
        <v>-</v>
      </c>
      <c r="B38" s="25"/>
      <c r="C38" s="25"/>
      <c r="D38" s="26" t="str">
        <f>IF(D18=D34,"-","НЕРАВНЕНИЕ МЕЖДУ АКИВ И ПАСИВ ПРЕДХОДНА ГОДИНА")</f>
        <v>-</v>
      </c>
      <c r="E38" s="25"/>
    </row>
    <row r="39" spans="1:5" ht="15">
      <c r="A39" s="120">
        <f>IF(A38="","-",C18-C34)</f>
        <v>0</v>
      </c>
      <c r="B39" s="120"/>
      <c r="D39" s="121">
        <f>IF(D38="","-",D18-D34)</f>
        <v>0</v>
      </c>
      <c r="E39" s="121"/>
    </row>
    <row r="40" spans="1:5" ht="15.75">
      <c r="A40" s="75" t="s">
        <v>39</v>
      </c>
      <c r="B40" s="75"/>
      <c r="C40" s="75"/>
      <c r="D40" s="75"/>
      <c r="E40" s="43"/>
    </row>
    <row r="41" spans="1:4" ht="15.75" customHeight="1">
      <c r="A41" s="84" t="s">
        <v>40</v>
      </c>
      <c r="B41" s="85"/>
      <c r="C41" s="75" t="s">
        <v>42</v>
      </c>
      <c r="D41" s="75"/>
    </row>
    <row r="42" spans="1:4" ht="14.25" customHeight="1">
      <c r="A42" s="86" t="s">
        <v>41</v>
      </c>
      <c r="B42" s="87"/>
      <c r="C42" s="75" t="s">
        <v>43</v>
      </c>
      <c r="D42" s="75"/>
    </row>
    <row r="43" ht="15">
      <c r="F43" s="42"/>
    </row>
    <row r="45" ht="15">
      <c r="A45" s="19" t="s">
        <v>91</v>
      </c>
    </row>
    <row r="46" ht="27" customHeight="1">
      <c r="D46" s="112">
        <v>1</v>
      </c>
    </row>
    <row r="47" ht="28.5" customHeight="1"/>
    <row r="48" ht="29.25" customHeight="1"/>
  </sheetData>
  <sheetProtection selectLockedCells="1"/>
  <mergeCells count="10">
    <mergeCell ref="A1:D1"/>
    <mergeCell ref="C20:D20"/>
    <mergeCell ref="A36:D36"/>
    <mergeCell ref="A39:B39"/>
    <mergeCell ref="D39:E39"/>
    <mergeCell ref="A2:C2"/>
    <mergeCell ref="A3:D3"/>
    <mergeCell ref="A4:D4"/>
    <mergeCell ref="A5:D5"/>
    <mergeCell ref="C7:D7"/>
  </mergeCells>
  <printOptions horizontalCentered="1"/>
  <pageMargins left="0.7086614173228347" right="0.7086614173228347" top="0.8661417322834646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Normal="80" zoomScaleSheetLayoutView="100" zoomScalePageLayoutView="0" workbookViewId="0" topLeftCell="A1">
      <selection activeCell="C32" sqref="C32"/>
    </sheetView>
  </sheetViews>
  <sheetFormatPr defaultColWidth="9.140625" defaultRowHeight="15"/>
  <cols>
    <col min="1" max="1" width="52.28125" style="4" customWidth="1"/>
    <col min="2" max="2" width="6.8515625" style="4" customWidth="1"/>
    <col min="3" max="3" width="13.7109375" style="4" customWidth="1"/>
    <col min="4" max="4" width="17.421875" style="4" customWidth="1"/>
    <col min="5" max="6" width="9.140625" style="4" customWidth="1"/>
    <col min="7" max="7" width="12.140625" style="4" bestFit="1" customWidth="1"/>
    <col min="8" max="16384" width="9.140625" style="4" customWidth="1"/>
  </cols>
  <sheetData>
    <row r="1" spans="1:4" ht="13.5" customHeight="1">
      <c r="A1" s="126"/>
      <c r="B1" s="126"/>
      <c r="C1" s="126"/>
      <c r="D1" s="126"/>
    </row>
    <row r="2" ht="21" customHeight="1"/>
    <row r="3" spans="1:7" ht="20.25" customHeight="1">
      <c r="A3" s="127" t="s">
        <v>86</v>
      </c>
      <c r="B3" s="127"/>
      <c r="C3" s="127"/>
      <c r="D3" s="127"/>
      <c r="F3" s="128"/>
      <c r="G3" s="128"/>
    </row>
    <row r="4" spans="1:7" ht="19.5">
      <c r="A4" s="123" t="s">
        <v>38</v>
      </c>
      <c r="B4" s="123"/>
      <c r="C4" s="123"/>
      <c r="D4" s="123"/>
      <c r="F4" s="15"/>
      <c r="G4" s="17"/>
    </row>
    <row r="5" spans="1:7" ht="15.75">
      <c r="A5" s="124" t="s">
        <v>92</v>
      </c>
      <c r="B5" s="124"/>
      <c r="C5" s="124"/>
      <c r="D5" s="124"/>
      <c r="F5" s="16"/>
      <c r="G5" s="17"/>
    </row>
    <row r="6" spans="1:7" ht="15.75">
      <c r="A6" s="81"/>
      <c r="B6" s="81"/>
      <c r="C6" s="81"/>
      <c r="D6" s="81"/>
      <c r="F6" s="16"/>
      <c r="G6" s="17"/>
    </row>
    <row r="7" spans="1:7" ht="15.75" customHeight="1">
      <c r="A7" s="5"/>
      <c r="B7" s="6" t="s">
        <v>0</v>
      </c>
      <c r="C7" s="45" t="s">
        <v>93</v>
      </c>
      <c r="D7" s="45" t="s">
        <v>94</v>
      </c>
      <c r="F7" s="16"/>
      <c r="G7" s="17"/>
    </row>
    <row r="8" spans="1:7" ht="15.75" customHeight="1">
      <c r="A8" s="44" t="s">
        <v>80</v>
      </c>
      <c r="B8" s="6"/>
      <c r="C8" s="45"/>
      <c r="D8" s="45"/>
      <c r="F8" s="16"/>
      <c r="G8" s="17"/>
    </row>
    <row r="9" spans="1:7" ht="15.75" customHeight="1">
      <c r="A9" s="115" t="s">
        <v>95</v>
      </c>
      <c r="B9" s="47"/>
      <c r="C9" s="116">
        <v>1</v>
      </c>
      <c r="D9" s="116">
        <v>5</v>
      </c>
      <c r="F9" s="16"/>
      <c r="G9" s="17"/>
    </row>
    <row r="10" spans="1:7" ht="15.75" customHeight="1">
      <c r="A10" s="96" t="s">
        <v>81</v>
      </c>
      <c r="B10" s="6"/>
      <c r="C10" s="45">
        <f>C9</f>
        <v>1</v>
      </c>
      <c r="D10" s="45">
        <f>D9</f>
        <v>5</v>
      </c>
      <c r="F10" s="16"/>
      <c r="G10" s="17"/>
    </row>
    <row r="11" spans="1:7" ht="15.75" customHeight="1">
      <c r="A11" s="5"/>
      <c r="B11" s="6"/>
      <c r="C11" s="45"/>
      <c r="D11" s="45"/>
      <c r="F11" s="16"/>
      <c r="G11" s="17"/>
    </row>
    <row r="12" spans="1:7" ht="15.75" customHeight="1">
      <c r="A12" s="44" t="s">
        <v>61</v>
      </c>
      <c r="B12" s="6"/>
      <c r="C12" s="45"/>
      <c r="D12" s="45"/>
      <c r="F12" s="16"/>
      <c r="G12" s="17"/>
    </row>
    <row r="13" spans="1:4" ht="15.75">
      <c r="A13" s="94" t="s">
        <v>79</v>
      </c>
      <c r="B13" s="95"/>
      <c r="C13" s="12">
        <v>-5</v>
      </c>
      <c r="D13" s="12">
        <v>-3</v>
      </c>
    </row>
    <row r="14" spans="1:4" ht="15.75">
      <c r="A14" s="96" t="s">
        <v>62</v>
      </c>
      <c r="B14" s="95">
        <v>7</v>
      </c>
      <c r="C14" s="52">
        <f>C13</f>
        <v>-5</v>
      </c>
      <c r="D14" s="52">
        <f>D13</f>
        <v>-3</v>
      </c>
    </row>
    <row r="15" spans="1:4" ht="15.75" hidden="1">
      <c r="A15" s="98" t="s">
        <v>10</v>
      </c>
      <c r="B15" s="95"/>
      <c r="C15" s="12">
        <v>0</v>
      </c>
      <c r="D15" s="12">
        <v>0</v>
      </c>
    </row>
    <row r="16" spans="1:4" ht="15.75">
      <c r="A16" s="98"/>
      <c r="B16" s="95"/>
      <c r="C16" s="12"/>
      <c r="D16" s="12"/>
    </row>
    <row r="17" spans="1:4" ht="15.75">
      <c r="A17" s="99" t="s">
        <v>63</v>
      </c>
      <c r="B17" s="95"/>
      <c r="C17" s="12">
        <f>C10+C14</f>
        <v>-4</v>
      </c>
      <c r="D17" s="12">
        <f>D10+D14</f>
        <v>2</v>
      </c>
    </row>
    <row r="18" spans="1:4" ht="15.75">
      <c r="A18" s="100"/>
      <c r="B18" s="95"/>
      <c r="C18" s="12"/>
      <c r="D18" s="12"/>
    </row>
    <row r="19" spans="1:4" ht="15.75">
      <c r="A19" s="99" t="s">
        <v>64</v>
      </c>
      <c r="B19" s="95">
        <v>7</v>
      </c>
      <c r="C19" s="12">
        <v>-14</v>
      </c>
      <c r="D19" s="12">
        <v>-8</v>
      </c>
    </row>
    <row r="20" spans="1:4" ht="15.75">
      <c r="A20" s="101"/>
      <c r="B20" s="97"/>
      <c r="C20" s="52"/>
      <c r="D20" s="52"/>
    </row>
    <row r="21" spans="1:4" ht="15.75" customHeight="1">
      <c r="A21" s="96" t="s">
        <v>65</v>
      </c>
      <c r="B21" s="95"/>
      <c r="C21" s="52">
        <f>C17+C19</f>
        <v>-18</v>
      </c>
      <c r="D21" s="52">
        <f>D17+D19</f>
        <v>-6</v>
      </c>
    </row>
    <row r="22" spans="1:4" ht="15.75" hidden="1">
      <c r="A22" s="94" t="s">
        <v>11</v>
      </c>
      <c r="B22" s="97"/>
      <c r="C22" s="12"/>
      <c r="D22" s="12">
        <v>0</v>
      </c>
    </row>
    <row r="23" spans="1:4" ht="15.75">
      <c r="A23" s="94" t="s">
        <v>11</v>
      </c>
      <c r="B23" s="97"/>
      <c r="C23" s="93"/>
      <c r="D23" s="93"/>
    </row>
    <row r="24" spans="1:4" ht="15.75">
      <c r="A24" s="96" t="s">
        <v>66</v>
      </c>
      <c r="B24" s="95"/>
      <c r="C24" s="52">
        <f>C21+C23</f>
        <v>-18</v>
      </c>
      <c r="D24" s="52">
        <f>D21+D23</f>
        <v>-6</v>
      </c>
    </row>
    <row r="25" spans="1:4" ht="12.75" customHeight="1">
      <c r="A25" s="94"/>
      <c r="B25" s="95"/>
      <c r="C25" s="12"/>
      <c r="D25" s="12"/>
    </row>
    <row r="26" spans="1:4" ht="11.25" customHeight="1">
      <c r="A26" s="94"/>
      <c r="B26" s="95"/>
      <c r="C26" s="12"/>
      <c r="D26" s="12"/>
    </row>
    <row r="27" spans="1:4" ht="15.75" hidden="1">
      <c r="A27" s="96" t="s">
        <v>12</v>
      </c>
      <c r="B27" s="95"/>
      <c r="C27" s="12">
        <v>0</v>
      </c>
      <c r="D27" s="12">
        <v>0</v>
      </c>
    </row>
    <row r="28" spans="1:4" ht="19.5" customHeight="1" hidden="1" thickBot="1">
      <c r="A28" s="102" t="s">
        <v>13</v>
      </c>
      <c r="B28" s="97"/>
      <c r="C28" s="12">
        <v>0</v>
      </c>
      <c r="D28" s="12">
        <v>0</v>
      </c>
    </row>
    <row r="29" spans="1:4" ht="15.75" hidden="1">
      <c r="A29" s="96" t="s">
        <v>14</v>
      </c>
      <c r="B29" s="97"/>
      <c r="C29" s="52">
        <f>SUM(C28:C28)</f>
        <v>0</v>
      </c>
      <c r="D29" s="52">
        <f>SUM(D28:D28)</f>
        <v>0</v>
      </c>
    </row>
    <row r="30" spans="1:4" ht="15.75">
      <c r="A30" s="96" t="s">
        <v>67</v>
      </c>
      <c r="B30" s="97"/>
      <c r="C30" s="52">
        <f>C24+C29</f>
        <v>-18</v>
      </c>
      <c r="D30" s="52">
        <f>D24+D29</f>
        <v>-6</v>
      </c>
    </row>
    <row r="32" spans="1:4" ht="15.75">
      <c r="A32" s="7" t="s">
        <v>77</v>
      </c>
      <c r="C32" s="111">
        <f>C30/231</f>
        <v>-0.07792207792207792</v>
      </c>
      <c r="D32" s="111">
        <f>D30/231</f>
        <v>-0.025974025974025976</v>
      </c>
    </row>
    <row r="33" s="103" customFormat="1" ht="15.75">
      <c r="A33" s="94"/>
    </row>
    <row r="34" s="103" customFormat="1" ht="15.75">
      <c r="A34" s="94"/>
    </row>
    <row r="35" spans="1:12" ht="15.75">
      <c r="A35" s="129" t="s">
        <v>78</v>
      </c>
      <c r="B35" s="129"/>
      <c r="C35" s="129"/>
      <c r="D35" s="27">
        <f>IF(D36&amp;D37="","","ОВД")</f>
      </c>
      <c r="I35" s="124"/>
      <c r="J35" s="124"/>
      <c r="K35" s="124"/>
      <c r="L35" s="124"/>
    </row>
    <row r="36" spans="1:4" ht="15">
      <c r="A36" s="34">
        <f>IF(C29-osk!I33=0,"","НЕРАВНЕНИЕ МЕЖДУ ДРУГ ВСЕОБХВАТЕН ДОХОД  В  ОТЧЕТА ЗА ВСЕОБХВАТНИЯТ ДОХОД И ОСК - ДРУГ ВСЕОБХВАТЕН ДОХОД  - ТЕКУЩА ГОДИНА")</f>
      </c>
      <c r="B36" s="13"/>
      <c r="C36" s="27">
        <f>IF(A36="","",C29)</f>
      </c>
      <c r="D36" s="27">
        <f>IF(A36="","",osk!I35)</f>
      </c>
    </row>
    <row r="37" spans="1:4" ht="15">
      <c r="A37" s="34">
        <f>IF(D29-osk!I15=0,"","НЕРАВНЕНИЕ МЕЖДУ ДРУГ ВСЕОБХВАТЕН ДОХОД  В  ОТЧЕТА ЗА ВСЕОБХВАТНИЯТ ДОХОД И ОСК - ДРУГ ВСЕОБХВАТЕН ДОХОД  - ПРЕДХОДНА ГОДИНА")</f>
      </c>
      <c r="B37" s="13"/>
      <c r="C37" s="27">
        <f>IF(A37="","",D29)</f>
      </c>
      <c r="D37" s="28">
        <f>IF(A37="","",osk!I19)</f>
      </c>
    </row>
    <row r="38" spans="1:4" s="19" customFormat="1" ht="15.75">
      <c r="A38" s="75" t="s">
        <v>39</v>
      </c>
      <c r="B38" s="75"/>
      <c r="C38" s="75"/>
      <c r="D38" s="75"/>
    </row>
    <row r="39" spans="1:4" s="19" customFormat="1" ht="15.75" customHeight="1">
      <c r="A39" s="84" t="s">
        <v>40</v>
      </c>
      <c r="B39" s="85"/>
      <c r="C39" s="75" t="s">
        <v>42</v>
      </c>
      <c r="D39" s="75"/>
    </row>
    <row r="40" spans="1:4" s="19" customFormat="1" ht="14.25" customHeight="1">
      <c r="A40" s="86" t="s">
        <v>41</v>
      </c>
      <c r="B40" s="87"/>
      <c r="C40" s="75" t="s">
        <v>43</v>
      </c>
      <c r="D40" s="75"/>
    </row>
    <row r="41" spans="1:3" ht="15">
      <c r="A41" s="19"/>
      <c r="C41" s="19"/>
    </row>
    <row r="42" spans="1:3" ht="15">
      <c r="A42" s="19"/>
      <c r="C42" s="79"/>
    </row>
    <row r="43" ht="15">
      <c r="A43" s="19" t="s">
        <v>91</v>
      </c>
    </row>
    <row r="44" spans="1:4" ht="15">
      <c r="A44" s="19"/>
      <c r="D44" s="113">
        <v>2</v>
      </c>
    </row>
    <row r="45" ht="15">
      <c r="A45" s="19"/>
    </row>
  </sheetData>
  <sheetProtection selectLockedCells="1"/>
  <mergeCells count="7">
    <mergeCell ref="I35:L35"/>
    <mergeCell ref="A5:D5"/>
    <mergeCell ref="A1:D1"/>
    <mergeCell ref="A3:D3"/>
    <mergeCell ref="F3:G3"/>
    <mergeCell ref="A4:D4"/>
    <mergeCell ref="A35:C35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63.28125" style="35" customWidth="1"/>
    <col min="2" max="2" width="13.57421875" style="35" bestFit="1" customWidth="1"/>
    <col min="3" max="3" width="13.57421875" style="35" customWidth="1"/>
    <col min="4" max="4" width="14.00390625" style="35" customWidth="1"/>
    <col min="5" max="16384" width="9.140625" style="35" customWidth="1"/>
  </cols>
  <sheetData>
    <row r="1" spans="1:3" ht="15">
      <c r="A1" s="130"/>
      <c r="B1" s="130"/>
      <c r="C1" s="130"/>
    </row>
    <row r="4" spans="1:3" ht="19.5">
      <c r="A4" s="131" t="s">
        <v>83</v>
      </c>
      <c r="B4" s="131"/>
      <c r="C4" s="131"/>
    </row>
    <row r="5" spans="1:7" s="4" customFormat="1" ht="19.5">
      <c r="A5" s="123" t="s">
        <v>38</v>
      </c>
      <c r="B5" s="123"/>
      <c r="C5" s="123"/>
      <c r="F5" s="15"/>
      <c r="G5" s="17"/>
    </row>
    <row r="6" spans="1:3" ht="15.75">
      <c r="A6" s="132" t="s">
        <v>92</v>
      </c>
      <c r="B6" s="132"/>
      <c r="C6" s="132"/>
    </row>
    <row r="7" spans="1:3" ht="15.75">
      <c r="A7" s="81"/>
      <c r="B7" s="81"/>
      <c r="C7" s="81"/>
    </row>
    <row r="8" spans="1:3" ht="15.75">
      <c r="A8" s="54"/>
      <c r="B8" s="55"/>
      <c r="C8" s="55"/>
    </row>
    <row r="9" spans="1:3" ht="15.75">
      <c r="A9" s="56"/>
      <c r="B9" s="45" t="s">
        <v>93</v>
      </c>
      <c r="C9" s="45" t="s">
        <v>94</v>
      </c>
    </row>
    <row r="10" spans="1:3" ht="15.75">
      <c r="A10" s="56"/>
      <c r="B10" s="45"/>
      <c r="C10" s="45"/>
    </row>
    <row r="11" spans="1:3" ht="15.75">
      <c r="A11" s="57" t="s">
        <v>69</v>
      </c>
      <c r="B11" s="59"/>
      <c r="C11" s="59"/>
    </row>
    <row r="12" spans="1:3" ht="15" customHeight="1">
      <c r="A12" s="60" t="s">
        <v>68</v>
      </c>
      <c r="B12" s="78"/>
      <c r="C12" s="78"/>
    </row>
    <row r="13" spans="1:3" ht="15.75" customHeight="1">
      <c r="A13" s="58" t="s">
        <v>70</v>
      </c>
      <c r="B13" s="104">
        <f>B12</f>
        <v>0</v>
      </c>
      <c r="C13" s="104">
        <f>C12</f>
        <v>0</v>
      </c>
    </row>
    <row r="14" spans="1:3" ht="15.75">
      <c r="A14" s="60"/>
      <c r="B14" s="78"/>
      <c r="C14" s="105"/>
    </row>
    <row r="15" spans="1:3" ht="15.75">
      <c r="A15" s="58"/>
      <c r="B15" s="78"/>
      <c r="C15" s="78"/>
    </row>
    <row r="16" spans="1:3" ht="15.75">
      <c r="A16" s="58" t="s">
        <v>71</v>
      </c>
      <c r="B16" s="106"/>
      <c r="C16" s="107"/>
    </row>
    <row r="17" spans="1:3" ht="18" customHeight="1">
      <c r="A17" s="60" t="s">
        <v>76</v>
      </c>
      <c r="B17" s="107"/>
      <c r="C17" s="107"/>
    </row>
    <row r="18" spans="1:3" ht="15.75">
      <c r="A18" s="58" t="s">
        <v>72</v>
      </c>
      <c r="B18" s="108">
        <f>SUM(B17:B17)</f>
        <v>0</v>
      </c>
      <c r="C18" s="108">
        <f>SUM(C17:C17)</f>
        <v>0</v>
      </c>
    </row>
    <row r="19" spans="1:3" ht="15.75">
      <c r="A19" s="58"/>
      <c r="B19" s="106"/>
      <c r="C19" s="106"/>
    </row>
    <row r="20" spans="1:3" ht="36.75" customHeight="1">
      <c r="A20" s="57" t="s">
        <v>73</v>
      </c>
      <c r="B20" s="108">
        <f>B13+B18</f>
        <v>0</v>
      </c>
      <c r="C20" s="108">
        <f>C13+C18</f>
        <v>0</v>
      </c>
    </row>
    <row r="21" spans="1:3" ht="15.75">
      <c r="A21" s="58" t="s">
        <v>74</v>
      </c>
      <c r="B21" s="106">
        <v>0</v>
      </c>
      <c r="C21" s="106">
        <v>0</v>
      </c>
    </row>
    <row r="22" spans="1:3" ht="15.75">
      <c r="A22" s="61" t="s">
        <v>75</v>
      </c>
      <c r="B22" s="108">
        <f>B21+B20</f>
        <v>0</v>
      </c>
      <c r="C22" s="108">
        <f>C21+C20</f>
        <v>0</v>
      </c>
    </row>
    <row r="23" spans="1:3" ht="15.75">
      <c r="A23" s="55"/>
      <c r="B23" s="62"/>
      <c r="C23" s="62"/>
    </row>
    <row r="24" spans="2:3" ht="15">
      <c r="B24" s="36"/>
      <c r="C24" s="36"/>
    </row>
    <row r="25" spans="1:3" ht="15">
      <c r="A25" s="129" t="s">
        <v>78</v>
      </c>
      <c r="B25" s="129"/>
      <c r="C25" s="39">
        <f>IF(A26="","","РАЗЛИКА")</f>
      </c>
    </row>
    <row r="26" spans="1:3" ht="15">
      <c r="A26" s="37"/>
      <c r="B26" s="27">
        <f>IF(A26="","",B22)</f>
      </c>
      <c r="C26" s="27">
        <f>IF(A26="","",#REF!-B26)</f>
      </c>
    </row>
    <row r="27" spans="1:3" ht="15">
      <c r="A27" s="38"/>
      <c r="B27" s="14"/>
      <c r="C27" s="14"/>
    </row>
    <row r="28" spans="1:3" ht="15">
      <c r="A28" s="37"/>
      <c r="B28" s="27"/>
      <c r="C28" s="27"/>
    </row>
    <row r="29" spans="1:3" ht="15">
      <c r="A29" s="38">
        <f>IF(C28="","",IF(C28=ofs!#REF!,CONCATENATE("ДОПУСТИМО НЕРАВНЕНИЕ БАНКОВ ОВЪРДРАФТ ",ofs!#REF!," хил. лв"),""))</f>
      </c>
      <c r="B29" s="41"/>
      <c r="C29" s="41"/>
    </row>
    <row r="30" spans="1:4" s="19" customFormat="1" ht="15.75">
      <c r="A30" s="75" t="s">
        <v>39</v>
      </c>
      <c r="B30" s="75"/>
      <c r="C30" s="75"/>
      <c r="D30" s="43"/>
    </row>
    <row r="31" spans="1:3" s="19" customFormat="1" ht="15.75" customHeight="1">
      <c r="A31" s="84" t="s">
        <v>40</v>
      </c>
      <c r="B31" s="75" t="s">
        <v>42</v>
      </c>
      <c r="C31" s="75"/>
    </row>
    <row r="32" spans="1:3" s="19" customFormat="1" ht="14.25" customHeight="1">
      <c r="A32" s="86" t="s">
        <v>41</v>
      </c>
      <c r="B32" s="75" t="s">
        <v>43</v>
      </c>
      <c r="C32" s="75"/>
    </row>
    <row r="33" spans="1:4" ht="15" customHeight="1">
      <c r="A33" s="19"/>
      <c r="B33" s="133"/>
      <c r="C33" s="133"/>
      <c r="D33" s="133"/>
    </row>
    <row r="34" ht="15">
      <c r="A34" s="19"/>
    </row>
    <row r="35" ht="15">
      <c r="A35" s="19" t="s">
        <v>91</v>
      </c>
    </row>
    <row r="36" spans="1:3" ht="15">
      <c r="A36" s="19"/>
      <c r="C36" s="114">
        <v>3</v>
      </c>
    </row>
    <row r="37" ht="15">
      <c r="A37" s="19"/>
    </row>
  </sheetData>
  <sheetProtection/>
  <mergeCells count="6">
    <mergeCell ref="A1:C1"/>
    <mergeCell ref="A4:C4"/>
    <mergeCell ref="A6:C6"/>
    <mergeCell ref="B33:D33"/>
    <mergeCell ref="A5:C5"/>
    <mergeCell ref="A25:B25"/>
  </mergeCells>
  <dataValidations count="2">
    <dataValidation errorStyle="information" type="whole" operator="lessThan" allowBlank="1" showInputMessage="1" showErrorMessage="1" errorTitle="ВНИМАНИЕ" error="ДОПУСТИМИ СА САМО ОТРИЦАТЕЛНИ СТОЙНОСТИ" sqref="B12:C12">
      <formula1>0</formula1>
    </dataValidation>
    <dataValidation errorStyle="information" type="whole" operator="greaterThan" allowBlank="1" showInputMessage="1" showErrorMessage="1" errorTitle="ВНИМАНИЕ" error="ДОУСТИМИ СА САМО ПОЛОЖИТЕЛНИ СТОЙНОСТИ" sqref="B15:C15">
      <formula1>0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80" zoomScaleSheetLayoutView="100" zoomScalePageLayoutView="0" workbookViewId="0" topLeftCell="A1">
      <selection activeCell="H45" sqref="H45"/>
    </sheetView>
  </sheetViews>
  <sheetFormatPr defaultColWidth="9.140625" defaultRowHeight="15"/>
  <cols>
    <col min="1" max="1" width="48.421875" style="19" customWidth="1"/>
    <col min="2" max="2" width="14.57421875" style="19" customWidth="1"/>
    <col min="3" max="6" width="8.57421875" style="19" hidden="1" customWidth="1"/>
    <col min="7" max="8" width="14.57421875" style="19" customWidth="1"/>
    <col min="9" max="9" width="17.28125" style="19" customWidth="1"/>
    <col min="10" max="11" width="9.140625" style="19" customWidth="1"/>
    <col min="12" max="12" width="3.57421875" style="19" customWidth="1"/>
    <col min="13" max="16384" width="9.140625" style="19" customWidth="1"/>
  </cols>
  <sheetData>
    <row r="1" spans="1:9" ht="15">
      <c r="A1" s="126"/>
      <c r="B1" s="126"/>
      <c r="C1" s="126"/>
      <c r="D1" s="126"/>
      <c r="E1" s="126"/>
      <c r="F1" s="126"/>
      <c r="G1" s="126"/>
      <c r="H1" s="126"/>
      <c r="I1" s="126"/>
    </row>
    <row r="3" spans="1:9" ht="24.75" customHeight="1">
      <c r="A3" s="136" t="s">
        <v>84</v>
      </c>
      <c r="B3" s="136"/>
      <c r="C3" s="136"/>
      <c r="D3" s="136"/>
      <c r="E3" s="136"/>
      <c r="F3" s="136"/>
      <c r="G3" s="136"/>
      <c r="H3" s="136"/>
      <c r="I3" s="136"/>
    </row>
    <row r="4" spans="1:10" s="4" customFormat="1" ht="19.5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s="4" customFormat="1" ht="19.5">
      <c r="A5" s="132" t="s">
        <v>92</v>
      </c>
      <c r="B5" s="132"/>
      <c r="C5" s="132"/>
      <c r="D5" s="132"/>
      <c r="E5" s="132"/>
      <c r="F5" s="132"/>
      <c r="G5" s="132"/>
      <c r="H5" s="132"/>
      <c r="I5" s="132"/>
      <c r="J5" s="83"/>
    </row>
    <row r="6" spans="1:9" s="40" customFormat="1" ht="48.75" customHeight="1">
      <c r="A6" s="63"/>
      <c r="B6" s="64" t="s">
        <v>5</v>
      </c>
      <c r="C6" s="64" t="s">
        <v>6</v>
      </c>
      <c r="D6" s="64" t="s">
        <v>15</v>
      </c>
      <c r="E6" s="64" t="s">
        <v>16</v>
      </c>
      <c r="F6" s="64" t="s">
        <v>17</v>
      </c>
      <c r="G6" s="135" t="s">
        <v>45</v>
      </c>
      <c r="H6" s="135"/>
      <c r="I6" s="64" t="s">
        <v>8</v>
      </c>
    </row>
    <row r="7" spans="1:9" ht="15.75">
      <c r="A7" s="65"/>
      <c r="B7" s="66"/>
      <c r="C7" s="66"/>
      <c r="D7" s="67"/>
      <c r="E7" s="66"/>
      <c r="F7" s="66"/>
      <c r="G7" s="64" t="s">
        <v>46</v>
      </c>
      <c r="H7" s="64" t="s">
        <v>47</v>
      </c>
      <c r="I7" s="66"/>
    </row>
    <row r="8" spans="1:9" ht="15.75">
      <c r="A8" s="68" t="s">
        <v>88</v>
      </c>
      <c r="B8" s="91">
        <v>231</v>
      </c>
      <c r="C8" s="91">
        <v>0</v>
      </c>
      <c r="D8" s="91"/>
      <c r="E8" s="91"/>
      <c r="F8" s="91"/>
      <c r="G8" s="91">
        <v>22</v>
      </c>
      <c r="H8" s="91">
        <v>-251</v>
      </c>
      <c r="I8" s="80">
        <f>SUM(B8:H8)</f>
        <v>2</v>
      </c>
    </row>
    <row r="9" spans="1:9" ht="15.75">
      <c r="A9" s="70" t="s">
        <v>44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/>
      <c r="H9" s="89">
        <v>-4</v>
      </c>
      <c r="I9" s="80">
        <f>SUM(B9:H9)</f>
        <v>-4</v>
      </c>
    </row>
    <row r="10" spans="1:9" ht="15.75" hidden="1">
      <c r="A10" s="70"/>
      <c r="B10" s="88"/>
      <c r="C10" s="88"/>
      <c r="D10" s="88"/>
      <c r="E10" s="88"/>
      <c r="F10" s="88"/>
      <c r="G10" s="88"/>
      <c r="H10" s="88"/>
      <c r="I10" s="91"/>
    </row>
    <row r="11" spans="1:9" ht="15.75" hidden="1">
      <c r="A11" s="71" t="s">
        <v>12</v>
      </c>
      <c r="B11" s="88"/>
      <c r="C11" s="88"/>
      <c r="D11" s="88"/>
      <c r="E11" s="88"/>
      <c r="F11" s="88"/>
      <c r="G11" s="88"/>
      <c r="H11" s="88"/>
      <c r="I11" s="91"/>
    </row>
    <row r="12" spans="1:9" ht="47.25" hidden="1">
      <c r="A12" s="70" t="s">
        <v>18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0">
        <f>SUM(B12:H12)</f>
        <v>0</v>
      </c>
    </row>
    <row r="13" spans="1:9" ht="63" hidden="1">
      <c r="A13" s="70" t="s">
        <v>19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0">
        <f>SUM(B13:H13)</f>
        <v>0</v>
      </c>
    </row>
    <row r="14" spans="1:9" ht="47.25" hidden="1">
      <c r="A14" s="70" t="s">
        <v>20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0">
        <f>SUM(B14:H14)</f>
        <v>0</v>
      </c>
    </row>
    <row r="15" spans="1:9" ht="15.75" hidden="1">
      <c r="A15" s="69" t="s">
        <v>21</v>
      </c>
      <c r="B15" s="80">
        <f>SUM(B12:B14)</f>
        <v>0</v>
      </c>
      <c r="C15" s="80">
        <f aca="true" t="shared" si="0" ref="C15:H15">SUM(C12:C14)</f>
        <v>0</v>
      </c>
      <c r="D15" s="80">
        <f t="shared" si="0"/>
        <v>0</v>
      </c>
      <c r="E15" s="80">
        <f t="shared" si="0"/>
        <v>0</v>
      </c>
      <c r="F15" s="80">
        <f t="shared" si="0"/>
        <v>0</v>
      </c>
      <c r="G15" s="80">
        <f t="shared" si="0"/>
        <v>0</v>
      </c>
      <c r="H15" s="80">
        <f t="shared" si="0"/>
        <v>0</v>
      </c>
      <c r="I15" s="80">
        <f>SUM(B15:H15)</f>
        <v>0</v>
      </c>
    </row>
    <row r="16" spans="1:9" s="29" customFormat="1" ht="15.75">
      <c r="A16" s="68" t="s">
        <v>82</v>
      </c>
      <c r="B16" s="109">
        <f>B8+B9</f>
        <v>231</v>
      </c>
      <c r="C16" s="109">
        <f>C9+C15</f>
        <v>0</v>
      </c>
      <c r="D16" s="109">
        <f>D9+D15</f>
        <v>0</v>
      </c>
      <c r="E16" s="109">
        <f>E9+E15</f>
        <v>0</v>
      </c>
      <c r="F16" s="109">
        <f>F9+F15</f>
        <v>0</v>
      </c>
      <c r="G16" s="109">
        <f>G8+G9</f>
        <v>22</v>
      </c>
      <c r="H16" s="109">
        <f>H8+H9</f>
        <v>-255</v>
      </c>
      <c r="I16" s="80">
        <f>SUM(B16:H16)</f>
        <v>-2</v>
      </c>
    </row>
    <row r="17" spans="1:9" s="29" customFormat="1" ht="15.75">
      <c r="A17" s="72"/>
      <c r="B17" s="110"/>
      <c r="C17" s="110"/>
      <c r="D17" s="110"/>
      <c r="E17" s="110"/>
      <c r="F17" s="110"/>
      <c r="G17" s="110"/>
      <c r="H17" s="110"/>
      <c r="I17" s="110"/>
    </row>
    <row r="18" spans="1:9" ht="31.5" hidden="1">
      <c r="A18" s="69" t="s">
        <v>22</v>
      </c>
      <c r="B18" s="88"/>
      <c r="C18" s="88"/>
      <c r="D18" s="88"/>
      <c r="E18" s="88"/>
      <c r="F18" s="88"/>
      <c r="G18" s="88"/>
      <c r="H18" s="88"/>
      <c r="I18" s="88"/>
    </row>
    <row r="19" spans="1:9" ht="15.75" hidden="1">
      <c r="A19" s="73" t="s">
        <v>23</v>
      </c>
      <c r="B19" s="88"/>
      <c r="C19" s="88"/>
      <c r="D19" s="88"/>
      <c r="E19" s="88"/>
      <c r="F19" s="88"/>
      <c r="G19" s="88"/>
      <c r="H19" s="88"/>
      <c r="I19" s="88"/>
    </row>
    <row r="20" spans="1:9" ht="15.75" hidden="1">
      <c r="A20" s="70" t="s">
        <v>24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0">
        <f aca="true" t="shared" si="1" ref="I20:I26">SUM(B20:H20)</f>
        <v>0</v>
      </c>
    </row>
    <row r="21" spans="1:9" ht="15.75" hidden="1">
      <c r="A21" s="70" t="s">
        <v>25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0">
        <f t="shared" si="1"/>
        <v>0</v>
      </c>
    </row>
    <row r="22" spans="1:9" ht="15.75" hidden="1">
      <c r="A22" s="70" t="s">
        <v>26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0">
        <f t="shared" si="1"/>
        <v>0</v>
      </c>
    </row>
    <row r="23" spans="1:9" ht="15.75" hidden="1">
      <c r="A23" s="69" t="s">
        <v>27</v>
      </c>
      <c r="B23" s="80">
        <f>SUM(B20:B22)</f>
        <v>0</v>
      </c>
      <c r="C23" s="80">
        <f aca="true" t="shared" si="2" ref="C23:H23">SUM(C20:C22)</f>
        <v>0</v>
      </c>
      <c r="D23" s="80">
        <f t="shared" si="2"/>
        <v>0</v>
      </c>
      <c r="E23" s="80">
        <f t="shared" si="2"/>
        <v>0</v>
      </c>
      <c r="F23" s="80">
        <f t="shared" si="2"/>
        <v>0</v>
      </c>
      <c r="G23" s="80">
        <f t="shared" si="2"/>
        <v>0</v>
      </c>
      <c r="H23" s="80">
        <f t="shared" si="2"/>
        <v>0</v>
      </c>
      <c r="I23" s="80">
        <f t="shared" si="1"/>
        <v>0</v>
      </c>
    </row>
    <row r="24" spans="1:9" ht="15.75">
      <c r="A24" s="90" t="s">
        <v>44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-6</v>
      </c>
      <c r="I24" s="80">
        <f t="shared" si="1"/>
        <v>-6</v>
      </c>
    </row>
    <row r="25" spans="1:9" ht="15.75">
      <c r="A25" s="68" t="s">
        <v>87</v>
      </c>
      <c r="B25" s="80">
        <f>B16+B24</f>
        <v>231</v>
      </c>
      <c r="C25" s="80">
        <f>C24</f>
        <v>0</v>
      </c>
      <c r="D25" s="80">
        <f>D24</f>
        <v>0</v>
      </c>
      <c r="E25" s="80">
        <f>E24</f>
        <v>0</v>
      </c>
      <c r="F25" s="80">
        <f>F24</f>
        <v>0</v>
      </c>
      <c r="G25" s="80">
        <f>G16+G24</f>
        <v>22</v>
      </c>
      <c r="H25" s="80">
        <f>H16+H24</f>
        <v>-261</v>
      </c>
      <c r="I25" s="80">
        <f t="shared" si="1"/>
        <v>-8</v>
      </c>
    </row>
    <row r="26" spans="1:9" s="20" customFormat="1" ht="15.75">
      <c r="A26" s="90" t="s">
        <v>44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92">
        <v>-18</v>
      </c>
      <c r="I26" s="80">
        <f t="shared" si="1"/>
        <v>-18</v>
      </c>
    </row>
    <row r="27" spans="1:9" ht="15.75" hidden="1">
      <c r="A27" s="71" t="s">
        <v>12</v>
      </c>
      <c r="B27" s="88"/>
      <c r="C27" s="88"/>
      <c r="D27" s="88"/>
      <c r="E27" s="88"/>
      <c r="F27" s="88"/>
      <c r="G27" s="88"/>
      <c r="H27" s="88"/>
      <c r="I27" s="91"/>
    </row>
    <row r="28" spans="1:9" ht="15.75" hidden="1">
      <c r="A28" s="70" t="s">
        <v>28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0">
        <f aca="true" t="shared" si="3" ref="I28:I33">SUM(B28:H28)</f>
        <v>0</v>
      </c>
    </row>
    <row r="29" spans="1:9" ht="47.25" hidden="1">
      <c r="A29" s="70" t="s">
        <v>18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0">
        <f t="shared" si="3"/>
        <v>0</v>
      </c>
    </row>
    <row r="30" spans="1:9" ht="47.25" hidden="1">
      <c r="A30" s="70" t="s">
        <v>36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0">
        <f t="shared" si="3"/>
        <v>0</v>
      </c>
    </row>
    <row r="31" spans="1:9" ht="31.5" customHeight="1" hidden="1">
      <c r="A31" s="74" t="s">
        <v>29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80">
        <f t="shared" si="3"/>
        <v>0</v>
      </c>
    </row>
    <row r="32" spans="1:9" ht="32.25" customHeight="1" hidden="1" thickBot="1">
      <c r="A32" s="74" t="s">
        <v>30</v>
      </c>
      <c r="B32" s="134"/>
      <c r="C32" s="134"/>
      <c r="D32" s="134"/>
      <c r="E32" s="134"/>
      <c r="F32" s="134"/>
      <c r="G32" s="134"/>
      <c r="H32" s="134"/>
      <c r="I32" s="80">
        <f t="shared" si="3"/>
        <v>0</v>
      </c>
    </row>
    <row r="33" spans="1:9" ht="15.75" hidden="1">
      <c r="A33" s="69" t="s">
        <v>21</v>
      </c>
      <c r="B33" s="80">
        <f>SUM(B28:B32)</f>
        <v>0</v>
      </c>
      <c r="C33" s="80">
        <f aca="true" t="shared" si="4" ref="C33:H33">SUM(C28:C32)</f>
        <v>0</v>
      </c>
      <c r="D33" s="80">
        <f t="shared" si="4"/>
        <v>0</v>
      </c>
      <c r="E33" s="80">
        <f t="shared" si="4"/>
        <v>0</v>
      </c>
      <c r="F33" s="80">
        <f t="shared" si="4"/>
        <v>0</v>
      </c>
      <c r="G33" s="80">
        <f t="shared" si="4"/>
        <v>0</v>
      </c>
      <c r="H33" s="80">
        <f t="shared" si="4"/>
        <v>0</v>
      </c>
      <c r="I33" s="80">
        <f t="shared" si="3"/>
        <v>0</v>
      </c>
    </row>
    <row r="34" spans="1:9" ht="31.5" hidden="1">
      <c r="A34" s="69" t="s">
        <v>22</v>
      </c>
      <c r="B34" s="88"/>
      <c r="C34" s="88"/>
      <c r="D34" s="88"/>
      <c r="E34" s="88"/>
      <c r="F34" s="88"/>
      <c r="G34" s="88"/>
      <c r="H34" s="88"/>
      <c r="I34" s="91"/>
    </row>
    <row r="35" spans="1:9" ht="15.75" hidden="1">
      <c r="A35" s="73" t="s">
        <v>23</v>
      </c>
      <c r="B35" s="88"/>
      <c r="C35" s="88"/>
      <c r="D35" s="88"/>
      <c r="E35" s="88"/>
      <c r="F35" s="88"/>
      <c r="G35" s="88"/>
      <c r="H35" s="88"/>
      <c r="I35" s="91"/>
    </row>
    <row r="36" spans="1:9" ht="15.75" hidden="1">
      <c r="A36" s="70" t="s">
        <v>31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0">
        <f aca="true" t="shared" si="5" ref="I36:I42">SUM(B36:H36)</f>
        <v>0</v>
      </c>
    </row>
    <row r="37" spans="1:9" ht="31.5" hidden="1">
      <c r="A37" s="70" t="s">
        <v>32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0">
        <f t="shared" si="5"/>
        <v>0</v>
      </c>
    </row>
    <row r="38" spans="1:9" ht="15.75" hidden="1">
      <c r="A38" s="70" t="s">
        <v>33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0">
        <f t="shared" si="5"/>
        <v>0</v>
      </c>
    </row>
    <row r="39" spans="1:9" ht="15.75" hidden="1">
      <c r="A39" s="70" t="s">
        <v>25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0">
        <f t="shared" si="5"/>
        <v>0</v>
      </c>
    </row>
    <row r="40" spans="1:9" ht="15.75" hidden="1">
      <c r="A40" s="70" t="s">
        <v>26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0">
        <f t="shared" si="5"/>
        <v>0</v>
      </c>
    </row>
    <row r="41" spans="1:9" ht="15.75" hidden="1">
      <c r="A41" s="70" t="s">
        <v>34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0">
        <f t="shared" si="5"/>
        <v>0</v>
      </c>
    </row>
    <row r="42" spans="1:9" ht="15.75" hidden="1">
      <c r="A42" s="69" t="s">
        <v>27</v>
      </c>
      <c r="B42" s="80">
        <f>SUM(B36:B41)</f>
        <v>0</v>
      </c>
      <c r="C42" s="80">
        <f aca="true" t="shared" si="6" ref="C42:H42">SUM(C36:C41)</f>
        <v>0</v>
      </c>
      <c r="D42" s="80">
        <f t="shared" si="6"/>
        <v>0</v>
      </c>
      <c r="E42" s="80">
        <f t="shared" si="6"/>
        <v>0</v>
      </c>
      <c r="F42" s="80">
        <f t="shared" si="6"/>
        <v>0</v>
      </c>
      <c r="G42" s="80">
        <f t="shared" si="6"/>
        <v>0</v>
      </c>
      <c r="H42" s="80">
        <f t="shared" si="6"/>
        <v>0</v>
      </c>
      <c r="I42" s="80">
        <f t="shared" si="5"/>
        <v>0</v>
      </c>
    </row>
    <row r="43" spans="1:9" ht="33" customHeight="1" hidden="1" thickBot="1">
      <c r="A43" s="69" t="s">
        <v>37</v>
      </c>
      <c r="B43" s="80"/>
      <c r="C43" s="80">
        <v>0</v>
      </c>
      <c r="D43" s="80"/>
      <c r="E43" s="80"/>
      <c r="F43" s="80"/>
      <c r="G43" s="80"/>
      <c r="H43" s="80"/>
      <c r="I43" s="80"/>
    </row>
    <row r="44" spans="1:9" ht="15.75" customHeight="1">
      <c r="A44" s="70" t="s">
        <v>89</v>
      </c>
      <c r="B44" s="80"/>
      <c r="C44" s="80"/>
      <c r="D44" s="80"/>
      <c r="E44" s="80"/>
      <c r="F44" s="80"/>
      <c r="G44" s="80">
        <v>-22</v>
      </c>
      <c r="H44" s="80">
        <v>22</v>
      </c>
      <c r="I44" s="80"/>
    </row>
    <row r="45" spans="1:9" ht="15.75">
      <c r="A45" s="68" t="s">
        <v>96</v>
      </c>
      <c r="B45" s="80">
        <f>B25+B26+B44</f>
        <v>231</v>
      </c>
      <c r="C45" s="80" t="e">
        <f>#REF!+C37+C29</f>
        <v>#REF!</v>
      </c>
      <c r="D45" s="80" t="e">
        <f>#REF!+D37+D29</f>
        <v>#REF!</v>
      </c>
      <c r="E45" s="80" t="e">
        <f>#REF!+E37+E29</f>
        <v>#REF!</v>
      </c>
      <c r="F45" s="80" t="e">
        <f>#REF!+F37+F29</f>
        <v>#REF!</v>
      </c>
      <c r="G45" s="80">
        <f>G25+G26+G44</f>
        <v>0</v>
      </c>
      <c r="H45" s="80">
        <f>H25+H26+H44</f>
        <v>-257</v>
      </c>
      <c r="I45" s="80">
        <f>I25+I26+I44</f>
        <v>-26</v>
      </c>
    </row>
    <row r="46" spans="1:9" ht="15.75">
      <c r="A46" s="75"/>
      <c r="B46" s="76"/>
      <c r="C46" s="76"/>
      <c r="D46" s="76"/>
      <c r="E46" s="77"/>
      <c r="F46" s="77"/>
      <c r="G46" s="77"/>
      <c r="H46" s="76"/>
      <c r="I46" s="76"/>
    </row>
    <row r="47" spans="2:4" ht="15">
      <c r="B47" s="30"/>
      <c r="C47" s="30"/>
      <c r="D47" s="30"/>
    </row>
    <row r="48" spans="1:4" ht="15">
      <c r="A48" s="19" t="s">
        <v>78</v>
      </c>
      <c r="B48" s="31"/>
      <c r="C48" s="32">
        <f>IF(A48="","",I45)</f>
        <v>-26</v>
      </c>
      <c r="D48" s="32">
        <f>IF(A48="","",B48-C48)</f>
        <v>26</v>
      </c>
    </row>
    <row r="49" spans="1:4" ht="15">
      <c r="A49" s="33"/>
      <c r="B49" s="31"/>
      <c r="C49" s="32">
        <f>IF(A49="","",I24)</f>
      </c>
      <c r="D49" s="32">
        <f>IF(A49="","",B49-C49)</f>
      </c>
    </row>
    <row r="52" spans="1:8" ht="15.75">
      <c r="A52" s="75" t="s">
        <v>39</v>
      </c>
      <c r="B52" s="75"/>
      <c r="C52" s="75"/>
      <c r="D52" s="43"/>
      <c r="H52" s="75"/>
    </row>
    <row r="53" spans="1:8" ht="15.75" customHeight="1">
      <c r="A53" s="84" t="s">
        <v>40</v>
      </c>
      <c r="B53" s="75"/>
      <c r="C53" s="75" t="s">
        <v>42</v>
      </c>
      <c r="H53" s="75" t="s">
        <v>42</v>
      </c>
    </row>
    <row r="54" spans="1:8" ht="14.25" customHeight="1">
      <c r="A54" s="86" t="s">
        <v>41</v>
      </c>
      <c r="B54" s="75"/>
      <c r="C54" s="75" t="s">
        <v>43</v>
      </c>
      <c r="H54" s="75" t="s">
        <v>43</v>
      </c>
    </row>
    <row r="56" ht="15">
      <c r="B56" s="42"/>
    </row>
    <row r="57" ht="15">
      <c r="A57" s="19" t="s">
        <v>91</v>
      </c>
    </row>
    <row r="58" ht="15">
      <c r="I58" s="112">
        <v>4</v>
      </c>
    </row>
  </sheetData>
  <sheetProtection selectLockedCells="1"/>
  <mergeCells count="12">
    <mergeCell ref="D31:D32"/>
    <mergeCell ref="A3:I3"/>
    <mergeCell ref="A1:I1"/>
    <mergeCell ref="E31:E32"/>
    <mergeCell ref="F31:F32"/>
    <mergeCell ref="G31:G32"/>
    <mergeCell ref="H31:H32"/>
    <mergeCell ref="G6:H6"/>
    <mergeCell ref="B31:B32"/>
    <mergeCell ref="A4:J4"/>
    <mergeCell ref="C31:C32"/>
    <mergeCell ref="A5:I5"/>
  </mergeCells>
  <printOptions horizontalCentered="1"/>
  <pageMargins left="0.7086614173228347" right="0.7086614173228347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george</cp:lastModifiedBy>
  <cp:lastPrinted>2020-01-22T14:51:24Z</cp:lastPrinted>
  <dcterms:created xsi:type="dcterms:W3CDTF">2010-03-26T10:50:22Z</dcterms:created>
  <dcterms:modified xsi:type="dcterms:W3CDTF">2020-01-24T09:35:26Z</dcterms:modified>
  <cp:category/>
  <cp:version/>
  <cp:contentType/>
  <cp:contentStatus/>
</cp:coreProperties>
</file>